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20 Harmonogram naborów\Aktualizacja harmonogramu 2020 - marzec 2020\ZWD\"/>
    </mc:Choice>
  </mc:AlternateContent>
  <bookViews>
    <workbookView xWindow="-105" yWindow="-105" windowWidth="23250" windowHeight="12570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'2020'!$A$1:$J$80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6" l="1"/>
  <c r="G80" i="6"/>
  <c r="G30" i="6" l="1"/>
  <c r="G27" i="6"/>
  <c r="G13" i="6"/>
  <c r="G79" i="6" l="1"/>
  <c r="G78" i="6"/>
  <c r="F73" i="6"/>
  <c r="D3" i="8" l="1"/>
  <c r="F55" i="6" l="1"/>
  <c r="F60" i="6"/>
  <c r="F43" i="6" l="1"/>
  <c r="F15" i="6" l="1"/>
  <c r="F27" i="6" l="1"/>
  <c r="F30" i="6" l="1"/>
  <c r="F75" i="6" l="1"/>
  <c r="F66" i="6"/>
  <c r="F65" i="6"/>
  <c r="F64" i="6"/>
  <c r="F61" i="6"/>
  <c r="F38" i="6"/>
  <c r="F35" i="6"/>
  <c r="F29" i="6"/>
  <c r="F24" i="6"/>
  <c r="F21" i="6"/>
  <c r="F18" i="6"/>
  <c r="F10" i="6"/>
  <c r="F13" i="6"/>
  <c r="F80" i="6" l="1"/>
  <c r="F17" i="6"/>
  <c r="F79" i="6" s="1"/>
  <c r="F78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<sst xmlns="http://schemas.openxmlformats.org/spreadsheetml/2006/main" count="331" uniqueCount="265">
  <si>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</si>
  <si>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</si>
  <si>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</si>
  <si>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</si>
  <si>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</si>
  <si>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</si>
  <si>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</si>
  <si>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</si>
  <si>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</si>
  <si>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</si>
  <si>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</si>
  <si>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</si>
  <si>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</si>
  <si>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</si>
  <si>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</si>
  <si>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</si>
  <si>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</si>
  <si>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</si>
  <si>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</si>
  <si>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</si>
  <si>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</si>
  <si>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</si>
  <si>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</si>
  <si>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</si>
  <si>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</si>
  <si>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</si>
  <si>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</si>
  <si>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</si>
  <si>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</si>
  <si>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</si>
  <si>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</si>
  <si>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</si>
  <si>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</si>
  <si>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</si>
  <si>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</si>
  <si>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</si>
  <si>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</si>
  <si>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</si>
  <si>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</si>
  <si>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</si>
  <si>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</si>
  <si>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</si>
  <si>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</si>
  <si>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</si>
  <si>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</si>
  <si>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</si>
  <si>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</si>
  <si>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</si>
  <si>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</si>
  <si>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</si>
  <si>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</si>
  <si>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</si>
  <si>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</si>
  <si>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</si>
  <si>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</si>
  <si>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</si>
  <si>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</si>
  <si>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</si>
  <si>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</si>
  <si>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</si>
  <si>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</si>
  <si>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</si>
  <si>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</si>
  <si>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</si>
  <si>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</si>
  <si>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</si>
  <si>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</si>
  <si>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</si>
  <si>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</si>
  <si>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</si>
  <si>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</si>
  <si>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</si>
  <si>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</si>
  <si>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</si>
  <si>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</si>
  <si>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</si>
  <si>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</si>
  <si>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</si>
  <si>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</si>
  <si>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</si>
  <si>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</si>
  <si>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</si>
  <si>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</si>
  <si>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</si>
  <si>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</si>
  <si>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</si>
  <si>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</si>
  <si>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</si>
  <si>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</si>
  <si>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</si>
  <si>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</si>
  <si>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</si>
  <si>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</si>
  <si>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</si>
  <si>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</si>
  <si>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</si>
  <si>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</si>
  <si>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</si>
  <si>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</si>
  <si>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</si>
  <si>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</si>
  <si>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</si>
  <si>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</si>
  <si>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</si>
  <si>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</si>
  <si>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</si>
  <si>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</si>
  <si>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</si>
  <si>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</si>
  <si>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</si>
  <si>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</si>
  <si>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</si>
  <si>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</si>
  <si>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</si>
  <si>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</si>
  <si>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</si>
  <si>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</si>
  <si>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</si>
  <si>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</si>
  <si>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</si>
  <si>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</si>
  <si>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</si>
  <si>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</si>
  <si>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</si>
  <si>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</si>
  <si>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</si>
  <si>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</si>
  <si>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</si>
  <si>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</si>
  <si>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</si>
  <si>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</si>
  <si>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</si>
  <si>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</si>
  <si>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</si>
  <si>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</si>
  <si>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</si>
  <si>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</si>
  <si>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</si>
  <si>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</si>
  <si>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</si>
  <si>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</si>
  <si>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</si>
  <si>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</si>
  <si>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</si>
  <si>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</si>
  <si>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</si>
  <si>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</si>
  <si>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</si>
  <si>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</si>
  <si>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</si>
  <si>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</si>
  <si>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</si>
  <si>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</si>
  <si>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</si>
  <si>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</si>
  <si>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</si>
  <si>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</si>
  <si>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</si>
  <si>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</si>
  <si>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</si>
  <si>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</si>
  <si>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</si>
  <si>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</si>
  <si>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</si>
  <si>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</si>
  <si>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</si>
  <si>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</si>
  <si>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</si>
  <si>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</si>
  <si>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</si>
  <si>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</si>
  <si>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</si>
  <si>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</si>
  <si>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</si>
  <si>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</si>
  <si>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</si>
  <si>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</si>
  <si>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</si>
  <si>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</si>
  <si>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</si>
  <si>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</si>
  <si>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</si>
  <si>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</si>
  <si>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</si>
  <si>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</si>
  <si>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</si>
  <si>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</si>
  <si>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</si>
  <si>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</si>
  <si>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</si>
  <si>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</si>
  <si>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</si>
  <si>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</si>
  <si>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</si>
  <si>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</si>
  <si>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</si>
  <si>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</si>
  <si>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</si>
  <si>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</si>
  <si>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</si>
  <si>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</si>
  <si>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</si>
  <si>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</si>
  <si>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</si>
  <si>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>opublikowanie ogłoszenia o  konkursie: 
19 czerwca 2020 r.
planowany termin rozpoczęcia składania wniosków:
20 lipca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</si>
  <si>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</si>
  <si>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</si>
  <si>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</si>
  <si>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</si>
  <si>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</si>
  <si>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</si>
  <si>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</si>
  <si>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</si>
  <si>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</si>
  <si>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</si>
  <si>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</si>
  <si>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</si>
  <si>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</si>
  <si>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</si>
  <si>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</si>
  <si>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</si>
  <si>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</si>
  <si>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</si>
  <si>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</si>
  <si>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</si>
  <si>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</si>
  <si>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</si>
  <si>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</si>
  <si>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</si>
  <si>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</si>
  <si>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</si>
  <si>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</si>
  <si>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</si>
  <si>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</si>
  <si>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</si>
  <si>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</si>
  <si>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</si>
  <si>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</si>
  <si>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</si>
  <si>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</si>
  <si>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</si>
  <si>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</si>
  <si>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8 maja 2020 r.
planowany termin rozpoczęcia składania wniosków:
 15 czerwiec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</si>
  <si>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</si>
  <si>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</si>
  <si>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</si>
  <si>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</si>
  <si>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 xml:space="preserve">opublikowanie ogłoszenia o  konkursie:  
28 sierpnia 2020 r. 
                                                                                                      planowany termin rozpoczęcia składania wniosków:
30 września 2020 r. 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</si>
  <si>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</si>
  <si>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</si>
  <si>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</si>
  <si>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</si>
  <si>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</si>
  <si>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</si>
  <si>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</si>
  <si>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</si>
  <si>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</si>
  <si>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</si>
  <si>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</si>
  <si>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</si>
  <si>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</si>
  <si>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</si>
  <si>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</si>
  <si>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</si>
  <si>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 xml:space="preserve">Załącznik do Uchwały nr  1869/VI/20 Zarządu Województwa Dolnośląskiego z dnia 12 marca 2020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</si>
</sst>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0" fillId="4" borderId="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5" fontId="14" fillId="4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591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" xfId="2" builtinId="7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43"/>
      <c r="B1" s="144"/>
      <c r="C1" s="144"/>
      <c r="D1" s="144"/>
      <c r="E1" s="144"/>
      <c r="F1" s="144"/>
      <c r="G1" s="144"/>
      <c r="H1" s="144"/>
      <c r="I1" s="145"/>
    </row>
    <row r="2" spans="1:12" ht="26.25" customHeight="1">
      <c r="A2" s="146" t="s">
        <v>42</v>
      </c>
      <c r="B2" s="146"/>
      <c r="C2" s="146"/>
      <c r="D2" s="146"/>
      <c r="E2" s="146"/>
      <c r="F2" s="146"/>
      <c r="G2" s="146"/>
      <c r="H2" s="146"/>
      <c r="I2" s="146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7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8">
        <v>0.5</v>
      </c>
      <c r="H4" s="149" t="s">
        <v>10</v>
      </c>
      <c r="I4" s="8" t="s">
        <v>11</v>
      </c>
      <c r="J4" s="142">
        <v>5341020</v>
      </c>
      <c r="K4" s="127" t="s">
        <v>67</v>
      </c>
    </row>
    <row r="5" spans="1:12" ht="37.5" customHeight="1">
      <c r="A5" s="147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8"/>
      <c r="H5" s="149"/>
      <c r="I5" s="8" t="s">
        <v>11</v>
      </c>
      <c r="J5" s="142"/>
      <c r="K5" s="127"/>
    </row>
    <row r="6" spans="1:12" ht="78.75" customHeight="1">
      <c r="A6" s="147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8"/>
      <c r="H6" s="149"/>
      <c r="I6" s="8" t="s">
        <v>11</v>
      </c>
      <c r="J6" s="142"/>
      <c r="K6" s="127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33" t="s">
        <v>32</v>
      </c>
      <c r="B12" s="135" t="s">
        <v>16</v>
      </c>
      <c r="C12" s="137" t="s">
        <v>33</v>
      </c>
      <c r="D12" s="7" t="s">
        <v>34</v>
      </c>
      <c r="E12" s="15">
        <v>14174553.000000002</v>
      </c>
      <c r="F12" s="15">
        <v>41</v>
      </c>
      <c r="G12" s="139" t="s">
        <v>74</v>
      </c>
      <c r="H12" s="139" t="s">
        <v>10</v>
      </c>
      <c r="I12" s="139" t="s">
        <v>21</v>
      </c>
      <c r="J12" s="46" t="s">
        <v>64</v>
      </c>
      <c r="K12" s="45"/>
    </row>
    <row r="13" spans="1:12" ht="89.25" customHeight="1">
      <c r="A13" s="134"/>
      <c r="B13" s="136"/>
      <c r="C13" s="138"/>
      <c r="D13" s="7" t="s">
        <v>35</v>
      </c>
      <c r="E13" s="15">
        <v>2533846</v>
      </c>
      <c r="F13" s="5">
        <v>42</v>
      </c>
      <c r="G13" s="138"/>
      <c r="H13" s="138"/>
      <c r="I13" s="138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40" t="s">
        <v>56</v>
      </c>
      <c r="B15" s="154" t="s">
        <v>13</v>
      </c>
      <c r="C15" s="9" t="s">
        <v>62</v>
      </c>
      <c r="D15" s="7" t="s">
        <v>63</v>
      </c>
      <c r="E15" s="150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41"/>
      <c r="B16" s="155"/>
      <c r="C16" s="9" t="s">
        <v>77</v>
      </c>
      <c r="D16" s="7" t="s">
        <v>69</v>
      </c>
      <c r="E16" s="151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9" t="s">
        <v>57</v>
      </c>
      <c r="B17" s="131" t="s">
        <v>13</v>
      </c>
      <c r="C17" s="131" t="s">
        <v>60</v>
      </c>
      <c r="D17" s="37" t="s">
        <v>61</v>
      </c>
      <c r="E17" s="15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30"/>
      <c r="B18" s="132"/>
      <c r="C18" s="132"/>
      <c r="D18" s="37" t="s">
        <v>72</v>
      </c>
      <c r="E18" s="15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8" t="s">
        <v>39</v>
      </c>
      <c r="B19" s="128"/>
      <c r="C19" s="128"/>
      <c r="D19" s="128"/>
      <c r="E19" s="128"/>
      <c r="F19" s="128"/>
      <c r="G19" s="128"/>
      <c r="H19" s="128"/>
      <c r="I19" s="128"/>
    </row>
    <row r="20" spans="1:11" ht="12.75" customHeight="1">
      <c r="A20" s="128" t="s">
        <v>40</v>
      </c>
      <c r="B20" s="128"/>
      <c r="C20" s="128"/>
      <c r="D20" s="128"/>
      <c r="E20" s="128"/>
      <c r="F20" s="128"/>
      <c r="G20" s="128"/>
      <c r="H20" s="128"/>
      <c r="I20" s="128"/>
    </row>
    <row r="21" spans="1:11" ht="12.75" customHeight="1">
      <c r="A21" s="128" t="s">
        <v>41</v>
      </c>
      <c r="B21" s="128"/>
      <c r="C21" s="128"/>
      <c r="D21" s="128"/>
      <c r="E21" s="128"/>
      <c r="F21" s="128"/>
      <c r="G21" s="128"/>
      <c r="H21" s="128"/>
      <c r="I21" s="128"/>
    </row>
    <row r="22" spans="1:11">
      <c r="A22" s="128" t="s">
        <v>85</v>
      </c>
      <c r="B22" s="128"/>
      <c r="C22" s="128"/>
      <c r="D22" s="128"/>
      <c r="E22" s="128"/>
      <c r="F22" s="128"/>
      <c r="G22" s="128"/>
      <c r="H22" s="128"/>
      <c r="I22" s="128"/>
    </row>
    <row r="23" spans="1:11">
      <c r="A23" s="128" t="s">
        <v>66</v>
      </c>
      <c r="B23" s="128"/>
      <c r="C23" s="128"/>
      <c r="D23" s="128"/>
      <c r="E23" s="128"/>
      <c r="F23" s="128"/>
      <c r="G23" s="128"/>
      <c r="H23" s="128"/>
      <c r="I23" s="128"/>
    </row>
    <row r="24" spans="1:11" ht="39" customHeight="1">
      <c r="A24" s="128" t="s">
        <v>71</v>
      </c>
      <c r="B24" s="128"/>
      <c r="C24" s="128"/>
      <c r="D24" s="128"/>
      <c r="E24" s="128"/>
      <c r="F24" s="128"/>
      <c r="G24" s="128"/>
      <c r="H24" s="128"/>
      <c r="I24" s="128"/>
    </row>
    <row r="25" spans="1:11">
      <c r="A25" s="128"/>
      <c r="B25" s="128"/>
      <c r="C25" s="128"/>
      <c r="D25" s="128"/>
      <c r="E25" s="128"/>
      <c r="F25" s="128"/>
      <c r="G25" s="128"/>
      <c r="H25" s="128"/>
      <c r="I25" s="128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view="pageBreakPreview" zoomScale="62" zoomScaleNormal="84" zoomScaleSheetLayoutView="62" workbookViewId="0">
      <selection activeCell="A2" sqref="A2:J2"/>
    </sheetView>
  </sheetViews>
  <sheetFormatPr defaultColWidth="9" defaultRowHeight="15.75"/>
  <cols>
    <col min="1" max="1" width="9" style="80"/>
    <col min="2" max="2" width="25.8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spans="1:11" ht="40.5" customHeight="1">
      <c r="A2" s="169" t="s">
        <v>264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>
      <c r="A3" s="165"/>
      <c r="B3" s="165"/>
      <c r="C3" s="165"/>
      <c r="D3" s="165"/>
      <c r="E3" s="165"/>
      <c r="F3" s="165"/>
      <c r="G3" s="165"/>
      <c r="H3" s="165"/>
      <c r="I3" s="165"/>
      <c r="J3" s="119">
        <v>4.3124000000000002</v>
      </c>
    </row>
    <row r="4" spans="1:11" ht="69" customHeight="1">
      <c r="A4" s="166" t="s">
        <v>178</v>
      </c>
      <c r="B4" s="167"/>
      <c r="C4" s="167"/>
      <c r="D4" s="167"/>
      <c r="E4" s="167"/>
      <c r="F4" s="167"/>
      <c r="G4" s="167"/>
      <c r="H4" s="167"/>
      <c r="I4" s="167"/>
      <c r="J4" s="168"/>
    </row>
    <row r="5" spans="1:11" ht="0.95" hidden="1" customHeight="1">
      <c r="A5" s="108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263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8" t="s">
        <v>96</v>
      </c>
      <c r="B8" s="158"/>
      <c r="C8" s="158"/>
      <c r="D8" s="158"/>
      <c r="E8" s="158"/>
      <c r="F8" s="158"/>
      <c r="G8" s="158"/>
      <c r="H8" s="158"/>
      <c r="I8" s="158"/>
      <c r="J8" s="158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250</v>
      </c>
      <c r="C10" s="68" t="s">
        <v>203</v>
      </c>
      <c r="D10" s="96" t="s">
        <v>131</v>
      </c>
      <c r="E10" s="117" t="s">
        <v>132</v>
      </c>
      <c r="F10" s="115">
        <f>$J$3*G10</f>
        <v>37236845.204400003</v>
      </c>
      <c r="G10" s="65">
        <v>8634831</v>
      </c>
      <c r="H10" s="86">
        <v>58</v>
      </c>
      <c r="I10" s="117" t="s">
        <v>133</v>
      </c>
      <c r="J10" s="85" t="s">
        <v>195</v>
      </c>
    </row>
    <row r="11" spans="1:11" ht="15.75" customHeight="1">
      <c r="A11" s="162" t="s">
        <v>179</v>
      </c>
      <c r="B11" s="163"/>
      <c r="C11" s="163"/>
      <c r="D11" s="163"/>
      <c r="E11" s="163"/>
      <c r="F11" s="163"/>
      <c r="G11" s="163"/>
      <c r="H11" s="163"/>
      <c r="I11" s="163"/>
      <c r="J11" s="164"/>
      <c r="K11" s="77"/>
    </row>
    <row r="12" spans="1:11" ht="18.7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03.5" customHeight="1">
      <c r="A13" s="90">
        <v>2</v>
      </c>
      <c r="B13" s="92" t="s">
        <v>166</v>
      </c>
      <c r="C13" s="89" t="s">
        <v>167</v>
      </c>
      <c r="D13" s="96" t="s">
        <v>209</v>
      </c>
      <c r="E13" s="89" t="s">
        <v>168</v>
      </c>
      <c r="F13" s="101">
        <f t="shared" ref="F13" si="0">$J$3*G13</f>
        <v>11308682.513600001</v>
      </c>
      <c r="G13" s="93">
        <f>1231049+1391315</f>
        <v>2622364</v>
      </c>
      <c r="H13" s="94">
        <v>72</v>
      </c>
      <c r="I13" s="89" t="s">
        <v>169</v>
      </c>
      <c r="J13" s="96" t="s">
        <v>196</v>
      </c>
    </row>
    <row r="14" spans="1:11" ht="16.5" customHeight="1">
      <c r="A14" s="170" t="s">
        <v>230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1" ht="157.5">
      <c r="A15" s="68">
        <v>3</v>
      </c>
      <c r="B15" s="68" t="s">
        <v>251</v>
      </c>
      <c r="C15" s="68" t="s">
        <v>231</v>
      </c>
      <c r="D15" s="68" t="s">
        <v>223</v>
      </c>
      <c r="E15" s="110" t="s">
        <v>224</v>
      </c>
      <c r="F15" s="122">
        <f>G15*$J$3</f>
        <v>7331080</v>
      </c>
      <c r="G15" s="66">
        <v>1700000</v>
      </c>
      <c r="H15" s="68">
        <v>66</v>
      </c>
      <c r="I15" s="112" t="s">
        <v>64</v>
      </c>
      <c r="J15" s="112" t="s">
        <v>194</v>
      </c>
    </row>
    <row r="16" spans="1:11" ht="14.25">
      <c r="A16" s="172" t="s">
        <v>108</v>
      </c>
      <c r="B16" s="173"/>
      <c r="C16" s="173"/>
      <c r="D16" s="173"/>
      <c r="E16" s="173"/>
      <c r="F16" s="173"/>
      <c r="G16" s="173"/>
      <c r="H16" s="173"/>
      <c r="I16" s="173"/>
      <c r="J16" s="174"/>
    </row>
    <row r="17" spans="1:10" ht="96" customHeight="1">
      <c r="A17" s="89">
        <v>4</v>
      </c>
      <c r="B17" s="89" t="s">
        <v>252</v>
      </c>
      <c r="C17" s="89" t="s">
        <v>247</v>
      </c>
      <c r="D17" s="96" t="s">
        <v>208</v>
      </c>
      <c r="E17" s="89" t="s">
        <v>138</v>
      </c>
      <c r="F17" s="101">
        <f t="shared" ref="F17:F18" si="1">$J$3*G17</f>
        <v>40536560</v>
      </c>
      <c r="G17" s="102">
        <v>9400000</v>
      </c>
      <c r="H17" s="94" t="s">
        <v>139</v>
      </c>
      <c r="I17" s="89" t="s">
        <v>64</v>
      </c>
      <c r="J17" s="89" t="s">
        <v>194</v>
      </c>
    </row>
    <row r="18" spans="1:10" s="91" customFormat="1" ht="113.25" customHeight="1">
      <c r="A18" s="89">
        <v>5</v>
      </c>
      <c r="B18" s="89" t="s">
        <v>211</v>
      </c>
      <c r="C18" s="89" t="s">
        <v>198</v>
      </c>
      <c r="D18" s="96" t="s">
        <v>207</v>
      </c>
      <c r="E18" s="89" t="s">
        <v>171</v>
      </c>
      <c r="F18" s="101">
        <f t="shared" si="1"/>
        <v>4423979.0376000004</v>
      </c>
      <c r="G18" s="102">
        <v>1025874</v>
      </c>
      <c r="H18" s="94" t="s">
        <v>172</v>
      </c>
      <c r="I18" s="89" t="s">
        <v>169</v>
      </c>
      <c r="J18" s="89" t="s">
        <v>210</v>
      </c>
    </row>
    <row r="19" spans="1:10" ht="18.75">
      <c r="A19" s="158" t="s">
        <v>97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ht="18.75" customHeight="1">
      <c r="A20" s="162" t="s">
        <v>114</v>
      </c>
      <c r="B20" s="163"/>
      <c r="C20" s="163"/>
      <c r="D20" s="163"/>
      <c r="E20" s="163"/>
      <c r="F20" s="163"/>
      <c r="G20" s="163"/>
      <c r="H20" s="163"/>
      <c r="I20" s="163"/>
      <c r="J20" s="164"/>
    </row>
    <row r="21" spans="1:10" ht="406.5" customHeight="1">
      <c r="A21" s="68">
        <v>6</v>
      </c>
      <c r="B21" s="84" t="s">
        <v>118</v>
      </c>
      <c r="C21" s="97" t="s">
        <v>204</v>
      </c>
      <c r="D21" s="68" t="s">
        <v>134</v>
      </c>
      <c r="E21" s="68" t="s">
        <v>135</v>
      </c>
      <c r="F21" s="101">
        <f t="shared" ref="F21" si="2">$J$3*G21</f>
        <v>20268280</v>
      </c>
      <c r="G21" s="66">
        <v>4700000</v>
      </c>
      <c r="H21" s="68" t="s">
        <v>136</v>
      </c>
      <c r="I21" s="68" t="s">
        <v>119</v>
      </c>
      <c r="J21" s="68" t="s">
        <v>137</v>
      </c>
    </row>
    <row r="22" spans="1:10" ht="18.75">
      <c r="A22" s="157" t="s">
        <v>98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ht="18.75">
      <c r="A23" s="157" t="s">
        <v>113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87" customFormat="1" ht="409.5" customHeight="1">
      <c r="A24" s="68">
        <v>7</v>
      </c>
      <c r="B24" s="68" t="s">
        <v>259</v>
      </c>
      <c r="C24" s="68" t="s">
        <v>246</v>
      </c>
      <c r="D24" s="112" t="s">
        <v>202</v>
      </c>
      <c r="E24" s="89" t="s">
        <v>140</v>
      </c>
      <c r="F24" s="101">
        <f t="shared" ref="F24" si="3">$J$3*G24</f>
        <v>48172267.936000004</v>
      </c>
      <c r="G24" s="104">
        <v>11170640</v>
      </c>
      <c r="H24" s="70" t="s">
        <v>165</v>
      </c>
      <c r="I24" s="68" t="s">
        <v>197</v>
      </c>
      <c r="J24" s="68" t="s">
        <v>141</v>
      </c>
    </row>
    <row r="25" spans="1:10" ht="18.75">
      <c r="A25" s="157" t="s">
        <v>192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ht="18.75">
      <c r="A26" s="157" t="s">
        <v>217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236.25">
      <c r="A27" s="68">
        <v>8</v>
      </c>
      <c r="B27" s="68" t="s">
        <v>260</v>
      </c>
      <c r="C27" s="68" t="s">
        <v>245</v>
      </c>
      <c r="D27" s="68" t="s">
        <v>220</v>
      </c>
      <c r="E27" s="68" t="s">
        <v>218</v>
      </c>
      <c r="F27" s="66">
        <f t="shared" ref="F27:F30" si="4">$J$3*G27</f>
        <v>5723801.0836000005</v>
      </c>
      <c r="G27" s="104">
        <f>1103372+223917</f>
        <v>1327289</v>
      </c>
      <c r="H27" s="70" t="s">
        <v>219</v>
      </c>
      <c r="I27" s="68" t="s">
        <v>169</v>
      </c>
      <c r="J27" s="68"/>
    </row>
    <row r="28" spans="1:10" ht="24.75" customHeight="1">
      <c r="A28" s="157" t="s">
        <v>88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58" customFormat="1" ht="94.5">
      <c r="A29" s="68">
        <v>9</v>
      </c>
      <c r="B29" s="68" t="s">
        <v>261</v>
      </c>
      <c r="C29" s="68" t="s">
        <v>248</v>
      </c>
      <c r="D29" s="68" t="s">
        <v>142</v>
      </c>
      <c r="E29" s="68" t="s">
        <v>143</v>
      </c>
      <c r="F29" s="101">
        <f t="shared" si="4"/>
        <v>40213130</v>
      </c>
      <c r="G29" s="78">
        <v>9325000</v>
      </c>
      <c r="H29" s="70" t="s">
        <v>144</v>
      </c>
      <c r="I29" s="68" t="s">
        <v>133</v>
      </c>
      <c r="J29" s="68" t="s">
        <v>145</v>
      </c>
    </row>
    <row r="30" spans="1:10" s="118" customFormat="1" ht="173.25">
      <c r="A30" s="68">
        <v>10</v>
      </c>
      <c r="B30" s="68" t="s">
        <v>249</v>
      </c>
      <c r="C30" s="68" t="s">
        <v>244</v>
      </c>
      <c r="D30" s="68" t="s">
        <v>213</v>
      </c>
      <c r="E30" s="68" t="s">
        <v>214</v>
      </c>
      <c r="F30" s="101">
        <f t="shared" si="4"/>
        <v>20117091.568399999</v>
      </c>
      <c r="G30" s="126">
        <f>3239841+1425100</f>
        <v>4664941</v>
      </c>
      <c r="H30" s="70" t="s">
        <v>215</v>
      </c>
      <c r="I30" s="68" t="s">
        <v>216</v>
      </c>
      <c r="J30" s="68" t="s">
        <v>137</v>
      </c>
    </row>
    <row r="31" spans="1:10" ht="18.75">
      <c r="A31" s="171" t="s">
        <v>191</v>
      </c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8.75">
      <c r="A32" s="158" t="s">
        <v>99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ht="18.75">
      <c r="A33" s="157" t="s">
        <v>190</v>
      </c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5.5" customHeight="1">
      <c r="A34" s="157" t="s">
        <v>206</v>
      </c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82.75" customHeight="1">
      <c r="A35" s="109">
        <v>11</v>
      </c>
      <c r="B35" s="70" t="s">
        <v>199</v>
      </c>
      <c r="C35" s="68" t="s">
        <v>205</v>
      </c>
      <c r="D35" s="68" t="s">
        <v>200</v>
      </c>
      <c r="E35" s="68" t="s">
        <v>221</v>
      </c>
      <c r="F35" s="101">
        <f t="shared" ref="F35" si="5">$J$3*G35</f>
        <v>15729711.869600002</v>
      </c>
      <c r="G35" s="65">
        <v>3647554</v>
      </c>
      <c r="H35" s="111" t="s">
        <v>201</v>
      </c>
      <c r="I35" s="68" t="s">
        <v>169</v>
      </c>
      <c r="J35" s="68" t="s">
        <v>196</v>
      </c>
    </row>
    <row r="36" spans="1:10" ht="18.75">
      <c r="A36" s="157" t="s">
        <v>189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18.75">
      <c r="A37" s="157" t="s">
        <v>115</v>
      </c>
      <c r="B37" s="161"/>
      <c r="C37" s="161"/>
      <c r="D37" s="161"/>
      <c r="E37" s="161"/>
      <c r="F37" s="161"/>
      <c r="G37" s="161"/>
      <c r="H37" s="161"/>
      <c r="I37" s="161"/>
      <c r="J37" s="161"/>
    </row>
    <row r="38" spans="1:10" ht="236.25">
      <c r="A38" s="68">
        <v>12</v>
      </c>
      <c r="B38" s="68" t="s">
        <v>262</v>
      </c>
      <c r="C38" s="68" t="s">
        <v>254</v>
      </c>
      <c r="D38" s="68" t="s">
        <v>148</v>
      </c>
      <c r="E38" s="68" t="s">
        <v>149</v>
      </c>
      <c r="F38" s="101">
        <f t="shared" ref="F38" si="6">$J$3*G38</f>
        <v>31166521.218800001</v>
      </c>
      <c r="G38" s="78">
        <v>7227187</v>
      </c>
      <c r="H38" s="68" t="s">
        <v>150</v>
      </c>
      <c r="I38" s="68" t="s">
        <v>133</v>
      </c>
      <c r="J38" s="89" t="s">
        <v>145</v>
      </c>
    </row>
    <row r="39" spans="1:10" ht="18.75">
      <c r="A39" s="157" t="s">
        <v>188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8.75">
      <c r="A40" s="158" t="s">
        <v>104</v>
      </c>
      <c r="B40" s="158"/>
      <c r="C40" s="158"/>
      <c r="D40" s="158"/>
      <c r="E40" s="158"/>
      <c r="F40" s="158"/>
      <c r="G40" s="158"/>
      <c r="H40" s="158"/>
      <c r="I40" s="158"/>
      <c r="J40" s="158"/>
    </row>
    <row r="41" spans="1:10" ht="15.75" customHeight="1">
      <c r="A41" s="157" t="s">
        <v>187</v>
      </c>
      <c r="B41" s="157"/>
      <c r="C41" s="157"/>
      <c r="D41" s="157"/>
      <c r="E41" s="157"/>
      <c r="F41" s="157"/>
      <c r="G41" s="157"/>
      <c r="H41" s="157"/>
      <c r="I41" s="157"/>
      <c r="J41" s="157"/>
    </row>
    <row r="42" spans="1:10" ht="18.75">
      <c r="A42" s="157" t="s">
        <v>238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s="120" customFormat="1" ht="94.5">
      <c r="A43" s="68">
        <v>13</v>
      </c>
      <c r="B43" s="68" t="s">
        <v>258</v>
      </c>
      <c r="C43" s="68" t="s">
        <v>253</v>
      </c>
      <c r="D43" s="68" t="s">
        <v>233</v>
      </c>
      <c r="E43" s="68" t="s">
        <v>225</v>
      </c>
      <c r="F43" s="101">
        <f t="shared" ref="F43" si="7">$J$3*G43</f>
        <v>30186800</v>
      </c>
      <c r="G43" s="78">
        <v>7000000</v>
      </c>
      <c r="H43" s="68">
        <v>26</v>
      </c>
      <c r="I43" s="68" t="s">
        <v>133</v>
      </c>
      <c r="J43" s="68" t="s">
        <v>226</v>
      </c>
    </row>
    <row r="44" spans="1:10" ht="18.75">
      <c r="A44" s="158" t="s">
        <v>100</v>
      </c>
      <c r="B44" s="158"/>
      <c r="C44" s="158"/>
      <c r="D44" s="158"/>
      <c r="E44" s="158"/>
      <c r="F44" s="158"/>
      <c r="G44" s="158"/>
      <c r="H44" s="158"/>
      <c r="I44" s="158"/>
      <c r="J44" s="158"/>
    </row>
    <row r="45" spans="1:10" ht="18.75">
      <c r="A45" s="157" t="s">
        <v>186</v>
      </c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ht="18.75">
      <c r="A46" s="157" t="s">
        <v>184</v>
      </c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0" ht="18.75">
      <c r="A47" s="157" t="s">
        <v>185</v>
      </c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8.75">
      <c r="A48" s="158" t="s">
        <v>105</v>
      </c>
      <c r="B48" s="158"/>
      <c r="C48" s="158"/>
      <c r="D48" s="158"/>
      <c r="E48" s="158"/>
      <c r="F48" s="158"/>
      <c r="G48" s="158"/>
      <c r="H48" s="158"/>
      <c r="I48" s="158"/>
      <c r="J48" s="158"/>
    </row>
    <row r="49" spans="1:11" s="63" customFormat="1" ht="18.75">
      <c r="A49" s="157" t="s">
        <v>183</v>
      </c>
      <c r="B49" s="157"/>
      <c r="C49" s="157"/>
      <c r="D49" s="157"/>
      <c r="E49" s="157"/>
      <c r="F49" s="157"/>
      <c r="G49" s="157"/>
      <c r="H49" s="157"/>
      <c r="I49" s="157"/>
      <c r="J49" s="157"/>
      <c r="K49" s="52"/>
    </row>
    <row r="50" spans="1:11" s="63" customFormat="1" ht="18.75">
      <c r="A50" s="157" t="s">
        <v>182</v>
      </c>
      <c r="B50" s="157"/>
      <c r="C50" s="157"/>
      <c r="D50" s="157"/>
      <c r="E50" s="157"/>
      <c r="F50" s="157"/>
      <c r="G50" s="157"/>
      <c r="H50" s="157"/>
      <c r="I50" s="157"/>
      <c r="J50" s="157"/>
      <c r="K50" s="53"/>
    </row>
    <row r="51" spans="1:11" ht="18.75">
      <c r="A51" s="158" t="s">
        <v>101</v>
      </c>
      <c r="B51" s="158"/>
      <c r="C51" s="158"/>
      <c r="D51" s="158"/>
      <c r="E51" s="158"/>
      <c r="F51" s="158"/>
      <c r="G51" s="158"/>
      <c r="H51" s="158"/>
      <c r="I51" s="158"/>
      <c r="J51" s="158"/>
    </row>
    <row r="52" spans="1:11" ht="18.75">
      <c r="A52" s="157" t="s">
        <v>91</v>
      </c>
      <c r="B52" s="157"/>
      <c r="C52" s="157"/>
      <c r="D52" s="157"/>
      <c r="E52" s="157"/>
      <c r="F52" s="157"/>
      <c r="G52" s="157"/>
      <c r="H52" s="157"/>
      <c r="I52" s="157"/>
      <c r="J52" s="157"/>
    </row>
    <row r="53" spans="1:11" ht="18.75">
      <c r="A53" s="157" t="s">
        <v>127</v>
      </c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1" ht="18.75">
      <c r="A54" s="157" t="s">
        <v>222</v>
      </c>
      <c r="B54" s="157"/>
      <c r="C54" s="157"/>
      <c r="D54" s="157"/>
      <c r="E54" s="157"/>
      <c r="F54" s="157"/>
      <c r="G54" s="157"/>
      <c r="H54" s="157"/>
      <c r="I54" s="157"/>
      <c r="J54" s="157"/>
    </row>
    <row r="55" spans="1:11" ht="172.5" customHeight="1">
      <c r="A55" s="89">
        <v>14</v>
      </c>
      <c r="B55" s="89" t="s">
        <v>255</v>
      </c>
      <c r="C55" s="89" t="s">
        <v>229</v>
      </c>
      <c r="D55" s="96" t="s">
        <v>228</v>
      </c>
      <c r="E55" s="89" t="s">
        <v>227</v>
      </c>
      <c r="F55" s="101">
        <f>$J$3*G55</f>
        <v>60120544.055600002</v>
      </c>
      <c r="G55" s="93">
        <v>13941319</v>
      </c>
      <c r="H55" s="123">
        <v>104</v>
      </c>
      <c r="I55" s="124" t="s">
        <v>122</v>
      </c>
      <c r="J55" s="121"/>
    </row>
    <row r="56" spans="1:11" ht="18.75">
      <c r="A56" s="157" t="s">
        <v>130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18.75">
      <c r="A57" s="157" t="s">
        <v>128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1" ht="18.75">
      <c r="A58" s="157" t="s">
        <v>129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18.75">
      <c r="A59" s="157" t="s">
        <v>116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s="91" customFormat="1" ht="135">
      <c r="A60" s="89">
        <v>15</v>
      </c>
      <c r="B60" s="89" t="s">
        <v>173</v>
      </c>
      <c r="C60" s="89" t="s">
        <v>174</v>
      </c>
      <c r="D60" s="96" t="s">
        <v>120</v>
      </c>
      <c r="E60" s="89" t="s">
        <v>121</v>
      </c>
      <c r="F60" s="101">
        <f>$J$3*G60</f>
        <v>2952488.9724000003</v>
      </c>
      <c r="G60" s="93">
        <v>684651</v>
      </c>
      <c r="H60" s="89">
        <v>107</v>
      </c>
      <c r="I60" s="95" t="s">
        <v>122</v>
      </c>
      <c r="J60" s="89" t="s">
        <v>147</v>
      </c>
    </row>
    <row r="61" spans="1:11" s="91" customFormat="1" ht="139.5" customHeight="1">
      <c r="A61" s="89">
        <v>16</v>
      </c>
      <c r="B61" s="89" t="s">
        <v>173</v>
      </c>
      <c r="C61" s="89" t="s">
        <v>123</v>
      </c>
      <c r="D61" s="96" t="s">
        <v>120</v>
      </c>
      <c r="E61" s="89" t="s">
        <v>121</v>
      </c>
      <c r="F61" s="101">
        <f t="shared" ref="F61" si="8">$J$3*G61</f>
        <v>9551120.7696000002</v>
      </c>
      <c r="G61" s="93">
        <v>2214804</v>
      </c>
      <c r="H61" s="89">
        <v>107</v>
      </c>
      <c r="I61" s="95" t="s">
        <v>122</v>
      </c>
      <c r="J61" s="89" t="s">
        <v>146</v>
      </c>
    </row>
    <row r="62" spans="1:11" ht="21" customHeight="1">
      <c r="A62" s="158" t="s">
        <v>102</v>
      </c>
      <c r="B62" s="158"/>
      <c r="C62" s="158"/>
      <c r="D62" s="158"/>
      <c r="E62" s="158"/>
      <c r="F62" s="158"/>
      <c r="G62" s="158"/>
      <c r="H62" s="158"/>
      <c r="I62" s="158"/>
      <c r="J62" s="158"/>
    </row>
    <row r="63" spans="1:11" ht="18.75">
      <c r="A63" s="157" t="s">
        <v>92</v>
      </c>
      <c r="B63" s="157"/>
      <c r="C63" s="157"/>
      <c r="D63" s="157"/>
      <c r="E63" s="157"/>
      <c r="F63" s="157"/>
      <c r="G63" s="157"/>
      <c r="H63" s="157"/>
      <c r="I63" s="157"/>
      <c r="J63" s="157"/>
    </row>
    <row r="64" spans="1:11" s="91" customFormat="1" ht="162" customHeight="1">
      <c r="A64" s="90">
        <v>17</v>
      </c>
      <c r="B64" s="92" t="s">
        <v>151</v>
      </c>
      <c r="C64" s="89" t="s">
        <v>152</v>
      </c>
      <c r="D64" s="89" t="s">
        <v>153</v>
      </c>
      <c r="E64" s="89" t="s">
        <v>154</v>
      </c>
      <c r="F64" s="101">
        <f t="shared" ref="F64:F66" si="9">$J$3*G64</f>
        <v>17249600</v>
      </c>
      <c r="G64" s="93">
        <v>4000000</v>
      </c>
      <c r="H64" s="94">
        <v>109</v>
      </c>
      <c r="I64" s="95" t="s">
        <v>122</v>
      </c>
      <c r="J64" s="89" t="s">
        <v>155</v>
      </c>
    </row>
    <row r="65" spans="1:10" s="91" customFormat="1" ht="119.25" customHeight="1">
      <c r="A65" s="90">
        <v>18</v>
      </c>
      <c r="B65" s="92" t="s">
        <v>151</v>
      </c>
      <c r="C65" s="89" t="s">
        <v>243</v>
      </c>
      <c r="D65" s="89" t="s">
        <v>156</v>
      </c>
      <c r="E65" s="89" t="s">
        <v>157</v>
      </c>
      <c r="F65" s="101">
        <f t="shared" si="9"/>
        <v>21562000</v>
      </c>
      <c r="G65" s="93">
        <v>5000000</v>
      </c>
      <c r="H65" s="94">
        <v>109</v>
      </c>
      <c r="I65" s="95" t="s">
        <v>122</v>
      </c>
      <c r="J65" s="96" t="s">
        <v>155</v>
      </c>
    </row>
    <row r="66" spans="1:10" s="91" customFormat="1" ht="399" customHeight="1">
      <c r="A66" s="90">
        <v>19</v>
      </c>
      <c r="B66" s="92" t="s">
        <v>151</v>
      </c>
      <c r="C66" s="89" t="s">
        <v>158</v>
      </c>
      <c r="D66" s="89" t="s">
        <v>159</v>
      </c>
      <c r="E66" s="89" t="s">
        <v>160</v>
      </c>
      <c r="F66" s="101">
        <f t="shared" si="9"/>
        <v>51748800</v>
      </c>
      <c r="G66" s="93">
        <v>12000000</v>
      </c>
      <c r="H66" s="94">
        <v>109</v>
      </c>
      <c r="I66" s="116" t="s">
        <v>122</v>
      </c>
      <c r="J66" s="96" t="s">
        <v>155</v>
      </c>
    </row>
    <row r="67" spans="1:10" ht="21.75" customHeight="1">
      <c r="A67" s="162" t="s">
        <v>126</v>
      </c>
      <c r="B67" s="163"/>
      <c r="C67" s="163"/>
      <c r="D67" s="163"/>
      <c r="E67" s="163"/>
      <c r="F67" s="163"/>
      <c r="G67" s="163"/>
      <c r="H67" s="163"/>
      <c r="I67" s="163"/>
      <c r="J67" s="164"/>
    </row>
    <row r="68" spans="1:10" ht="20.25" customHeight="1">
      <c r="A68" s="162" t="s">
        <v>125</v>
      </c>
      <c r="B68" s="163"/>
      <c r="C68" s="163"/>
      <c r="D68" s="163"/>
      <c r="E68" s="163"/>
      <c r="F68" s="163"/>
      <c r="G68" s="163"/>
      <c r="H68" s="163"/>
      <c r="I68" s="163"/>
      <c r="J68" s="164"/>
    </row>
    <row r="69" spans="1:10" ht="18.75">
      <c r="A69" s="157" t="s">
        <v>124</v>
      </c>
      <c r="B69" s="157"/>
      <c r="C69" s="157"/>
      <c r="D69" s="157"/>
      <c r="E69" s="157"/>
      <c r="F69" s="157"/>
      <c r="G69" s="157"/>
      <c r="H69" s="157"/>
      <c r="I69" s="157"/>
      <c r="J69" s="157"/>
    </row>
    <row r="70" spans="1:10" ht="18.75">
      <c r="A70" s="158" t="s">
        <v>103</v>
      </c>
      <c r="B70" s="158"/>
      <c r="C70" s="158"/>
      <c r="D70" s="158"/>
      <c r="E70" s="158"/>
      <c r="F70" s="158"/>
      <c r="G70" s="158"/>
      <c r="H70" s="158"/>
      <c r="I70" s="158"/>
      <c r="J70" s="158"/>
    </row>
    <row r="71" spans="1:10" ht="18.75">
      <c r="A71" s="157" t="s">
        <v>257</v>
      </c>
      <c r="B71" s="157"/>
      <c r="C71" s="157"/>
      <c r="D71" s="157"/>
      <c r="E71" s="157"/>
      <c r="F71" s="157"/>
      <c r="G71" s="157"/>
      <c r="H71" s="157"/>
      <c r="I71" s="157"/>
      <c r="J71" s="157"/>
    </row>
    <row r="72" spans="1:10" ht="135" customHeight="1">
      <c r="A72" s="90">
        <v>20</v>
      </c>
      <c r="B72" s="90" t="s">
        <v>256</v>
      </c>
      <c r="C72" s="89" t="s">
        <v>241</v>
      </c>
      <c r="D72" s="96" t="s">
        <v>239</v>
      </c>
      <c r="E72" s="117" t="s">
        <v>236</v>
      </c>
      <c r="F72" s="101">
        <f>$J$3*G72</f>
        <v>4312400</v>
      </c>
      <c r="G72" s="107">
        <v>1000000</v>
      </c>
      <c r="H72" s="94">
        <v>115</v>
      </c>
      <c r="I72" s="116" t="s">
        <v>240</v>
      </c>
      <c r="J72" s="125"/>
    </row>
    <row r="73" spans="1:10" ht="135">
      <c r="A73" s="90">
        <v>21</v>
      </c>
      <c r="B73" s="90" t="s">
        <v>234</v>
      </c>
      <c r="C73" s="89" t="s">
        <v>242</v>
      </c>
      <c r="D73" s="106" t="s">
        <v>235</v>
      </c>
      <c r="E73" s="117" t="s">
        <v>236</v>
      </c>
      <c r="F73" s="101">
        <f t="shared" ref="F73" si="10">$J$3*G73</f>
        <v>3018680</v>
      </c>
      <c r="G73" s="107">
        <v>700000</v>
      </c>
      <c r="H73" s="94">
        <v>115</v>
      </c>
      <c r="I73" s="116" t="s">
        <v>237</v>
      </c>
      <c r="J73" s="125"/>
    </row>
    <row r="74" spans="1:10" ht="18.75">
      <c r="A74" s="157" t="s">
        <v>193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s="91" customFormat="1" ht="239.25" customHeight="1">
      <c r="A75" s="89">
        <v>22</v>
      </c>
      <c r="B75" s="105" t="s">
        <v>161</v>
      </c>
      <c r="C75" s="89" t="s">
        <v>162</v>
      </c>
      <c r="D75" s="106" t="s">
        <v>164</v>
      </c>
      <c r="E75" s="89" t="s">
        <v>163</v>
      </c>
      <c r="F75" s="101">
        <f t="shared" ref="F75" si="11">$J$3*G75</f>
        <v>4365839.2608000003</v>
      </c>
      <c r="G75" s="107">
        <v>1012392</v>
      </c>
      <c r="H75" s="94">
        <v>115</v>
      </c>
      <c r="I75" s="116" t="s">
        <v>212</v>
      </c>
      <c r="J75" s="103"/>
    </row>
    <row r="76" spans="1:10" ht="18.75">
      <c r="A76" s="157" t="s">
        <v>181</v>
      </c>
      <c r="B76" s="157"/>
      <c r="C76" s="157"/>
      <c r="D76" s="157"/>
      <c r="E76" s="157"/>
      <c r="F76" s="157"/>
      <c r="G76" s="157"/>
      <c r="H76" s="157"/>
      <c r="I76" s="157"/>
      <c r="J76" s="157"/>
    </row>
    <row r="77" spans="1:10" ht="21.75" customHeight="1">
      <c r="A77" s="162" t="s">
        <v>180</v>
      </c>
      <c r="B77" s="163"/>
      <c r="C77" s="163"/>
      <c r="D77" s="163"/>
      <c r="E77" s="163"/>
      <c r="F77" s="163"/>
      <c r="G77" s="163"/>
      <c r="H77" s="163"/>
      <c r="I77" s="163"/>
      <c r="J77" s="164"/>
    </row>
    <row r="78" spans="1:10">
      <c r="A78" s="159" t="s">
        <v>175</v>
      </c>
      <c r="B78" s="159"/>
      <c r="C78" s="159"/>
      <c r="D78" s="159"/>
      <c r="E78" s="159"/>
      <c r="F78" s="114">
        <f>SUM(F8:F77)</f>
        <v>487296223.49039996</v>
      </c>
      <c r="G78" s="100">
        <f>SUM(G8:G77)</f>
        <v>112998846</v>
      </c>
      <c r="H78" s="160"/>
      <c r="I78" s="160"/>
      <c r="J78" s="160"/>
    </row>
    <row r="79" spans="1:10">
      <c r="A79" s="159" t="s">
        <v>176</v>
      </c>
      <c r="B79" s="159"/>
      <c r="C79" s="159"/>
      <c r="D79" s="159"/>
      <c r="E79" s="159"/>
      <c r="F79" s="99">
        <f>SUM(F8:F50)</f>
        <v>312414750.43199998</v>
      </c>
      <c r="G79" s="100">
        <f>SUM(G8:G50)</f>
        <v>72445680</v>
      </c>
      <c r="H79" s="160"/>
      <c r="I79" s="160"/>
      <c r="J79" s="160"/>
    </row>
    <row r="80" spans="1:10">
      <c r="A80" s="159" t="s">
        <v>177</v>
      </c>
      <c r="B80" s="159"/>
      <c r="C80" s="159"/>
      <c r="D80" s="159"/>
      <c r="E80" s="159"/>
      <c r="F80" s="100">
        <f>SUM(F52:F77)</f>
        <v>174881473.05840001</v>
      </c>
      <c r="G80" s="100">
        <f>SUM(G52:G77)</f>
        <v>40553166</v>
      </c>
      <c r="H80" s="160"/>
      <c r="I80" s="160"/>
      <c r="J80" s="160"/>
    </row>
    <row r="81" spans="1:10" ht="27" customHeight="1">
      <c r="A81" s="113"/>
      <c r="B81" s="98"/>
      <c r="C81" s="98"/>
      <c r="D81" s="98"/>
      <c r="E81" s="98"/>
      <c r="F81" s="98"/>
      <c r="G81" s="98"/>
      <c r="H81" s="98"/>
      <c r="I81" s="98"/>
      <c r="J81" s="98"/>
    </row>
  </sheetData>
  <mergeCells count="56">
    <mergeCell ref="A71:J71"/>
    <mergeCell ref="A57:J57"/>
    <mergeCell ref="A58:J58"/>
    <mergeCell ref="A68:J68"/>
    <mergeCell ref="A69:J69"/>
    <mergeCell ref="A70:J70"/>
    <mergeCell ref="A67:J67"/>
    <mergeCell ref="A51:J51"/>
    <mergeCell ref="A52:J52"/>
    <mergeCell ref="A53:J53"/>
    <mergeCell ref="A54:J54"/>
    <mergeCell ref="A56:J56"/>
    <mergeCell ref="A26:J26"/>
    <mergeCell ref="A28:J28"/>
    <mergeCell ref="A31:J31"/>
    <mergeCell ref="A16:J16"/>
    <mergeCell ref="A23:J23"/>
    <mergeCell ref="A25:J25"/>
    <mergeCell ref="A77:J77"/>
    <mergeCell ref="A74:J74"/>
    <mergeCell ref="A63:J63"/>
    <mergeCell ref="A1:J1"/>
    <mergeCell ref="A4:J4"/>
    <mergeCell ref="A9:J9"/>
    <mergeCell ref="A11:J11"/>
    <mergeCell ref="A12:J12"/>
    <mergeCell ref="A2:J2"/>
    <mergeCell ref="A3:I3"/>
    <mergeCell ref="A8:J8"/>
    <mergeCell ref="A14:J14"/>
    <mergeCell ref="A34:J34"/>
    <mergeCell ref="A19:J19"/>
    <mergeCell ref="A20:J20"/>
    <mergeCell ref="A22:J22"/>
    <mergeCell ref="A32:J32"/>
    <mergeCell ref="A33:J33"/>
    <mergeCell ref="A46:J46"/>
    <mergeCell ref="A78:E78"/>
    <mergeCell ref="H78:J80"/>
    <mergeCell ref="A79:E79"/>
    <mergeCell ref="A80:E80"/>
    <mergeCell ref="A36:J36"/>
    <mergeCell ref="A37:J37"/>
    <mergeCell ref="A39:J39"/>
    <mergeCell ref="A40:J40"/>
    <mergeCell ref="A42:J42"/>
    <mergeCell ref="A41:J41"/>
    <mergeCell ref="A59:J59"/>
    <mergeCell ref="A62:J62"/>
    <mergeCell ref="A76:J76"/>
    <mergeCell ref="A47:J47"/>
    <mergeCell ref="A48:J48"/>
    <mergeCell ref="A49:J49"/>
    <mergeCell ref="A50:J50"/>
    <mergeCell ref="A44:J44"/>
    <mergeCell ref="A45:J45"/>
  </mergeCells>
  <hyperlinks>
    <hyperlink ref="I60" r:id="rId1"/>
    <hyperlink ref="I61" r:id="rId2"/>
    <hyperlink ref="I66" r:id="rId3"/>
    <hyperlink ref="I64" r:id="rId4"/>
    <hyperlink ref="I65" r:id="rId5"/>
    <hyperlink ref="I55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18" max="9" man="1"/>
    <brk id="29" max="9" man="1"/>
    <brk id="55" max="9" man="1"/>
    <brk id="72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232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'2020'!Obszar_wydruku</vt:lpstr>
      <vt:lpstr>Arkusz2!Obszar_wydruku</vt:lpstr>
      <vt:lpstr>'2020'!Tytuły_wydruku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2020-03-06T06:50:12Z</cp:lastPrinted>
  <dcterms:created xsi:type="dcterms:W3CDTF">2009-11-02T13:16:44Z</dcterms:created>
  <dcterms:modified xsi:type="dcterms:W3CDTF">2020-03-13T11:27:55Z</dcterms:modified>
</cp:coreProperties>
</file>